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rpc1.sharepoint.com/cedantreviews/Team Admin/"/>
    </mc:Choice>
  </mc:AlternateContent>
  <xr:revisionPtr revIDLastSave="0" documentId="8_{B0242515-1510-4135-A4AB-D011ADA0E9B6}" xr6:coauthVersionLast="45" xr6:coauthVersionMax="45" xr10:uidLastSave="{00000000-0000-0000-0000-000000000000}"/>
  <bookViews>
    <workbookView xWindow="-90" yWindow="-90" windowWidth="19380" windowHeight="10380" xr2:uid="{00000000-000D-0000-FFFF-FFFF00000000}"/>
  </bookViews>
  <sheets>
    <sheet name="Standard Calculators" sheetId="1" r:id="rId1"/>
    <sheet name="Overseas Cedants" sheetId="2" r:id="rId2"/>
  </sheets>
  <definedNames>
    <definedName name="Answe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7" i="2" l="1"/>
  <c r="D37" i="2"/>
  <c r="C24" i="1" l="1"/>
  <c r="C27" i="1" s="1"/>
  <c r="C37" i="2"/>
  <c r="C41" i="2" s="1"/>
  <c r="D41" i="2"/>
  <c r="E41" i="2"/>
  <c r="E39" i="2"/>
  <c r="E40" i="2"/>
  <c r="C12" i="2"/>
  <c r="C13" i="2" s="1"/>
  <c r="C14" i="2" s="1"/>
  <c r="C15" i="2" s="1"/>
  <c r="D12" i="2"/>
  <c r="D13" i="2" s="1"/>
  <c r="D14" i="2" s="1"/>
  <c r="D15" i="2" s="1"/>
  <c r="E12" i="2"/>
  <c r="E13" i="2" s="1"/>
  <c r="D24" i="1"/>
  <c r="D27" i="1" s="1"/>
  <c r="E24" i="1"/>
  <c r="E26" i="1" s="1"/>
  <c r="D11" i="1"/>
  <c r="D13" i="1" s="1"/>
  <c r="D14" i="1" s="1"/>
  <c r="E11" i="1"/>
  <c r="E13" i="1" s="1"/>
  <c r="C11" i="1"/>
  <c r="C13" i="1" s="1"/>
  <c r="C14" i="1" l="1"/>
  <c r="C40" i="2"/>
  <c r="C39" i="2"/>
  <c r="D26" i="1"/>
  <c r="D28" i="1" s="1"/>
  <c r="C26" i="1"/>
  <c r="C28" i="1" s="1"/>
  <c r="E42" i="2"/>
  <c r="E14" i="2"/>
  <c r="E15" i="2" s="1"/>
  <c r="D18" i="2"/>
  <c r="D17" i="2"/>
  <c r="C18" i="2"/>
  <c r="C17" i="2"/>
  <c r="E14" i="1"/>
  <c r="E27" i="1"/>
  <c r="E28" i="1" s="1"/>
  <c r="D40" i="2"/>
  <c r="D39" i="2"/>
  <c r="D19" i="2" l="1"/>
  <c r="C19" i="2"/>
  <c r="C42" i="2"/>
  <c r="D42" i="2"/>
  <c r="E18" i="2"/>
  <c r="E17" i="2"/>
  <c r="E19" i="2" s="1"/>
</calcChain>
</file>

<file path=xl/sharedStrings.xml><?xml version="1.0" encoding="utf-8"?>
<sst xmlns="http://schemas.openxmlformats.org/spreadsheetml/2006/main" count="72" uniqueCount="39">
  <si>
    <t>Tier</t>
  </si>
  <si>
    <t>A</t>
  </si>
  <si>
    <t>B</t>
  </si>
  <si>
    <t>C</t>
  </si>
  <si>
    <t>GROSSING UP CALCULATORS</t>
  </si>
  <si>
    <t>Grossed Up with Broker Commission as well</t>
  </si>
  <si>
    <t>Rate</t>
  </si>
  <si>
    <t>Broker Commission</t>
  </si>
  <si>
    <t>Balance to cedant</t>
  </si>
  <si>
    <t>Grossed Up Base Premium</t>
  </si>
  <si>
    <t>Enter Base Premium</t>
  </si>
  <si>
    <t>Less Broker Commission due</t>
  </si>
  <si>
    <t>TIRP</t>
  </si>
  <si>
    <t>Australian Non-Resident Withholding Tax</t>
  </si>
  <si>
    <t>WHT</t>
  </si>
  <si>
    <t>Key</t>
  </si>
  <si>
    <t>Sub Total Base Premium B</t>
  </si>
  <si>
    <t>WHT grossed up</t>
  </si>
  <si>
    <t>Enter Base Premium A</t>
  </si>
  <si>
    <t>Australian Witholding Tax</t>
  </si>
  <si>
    <t xml:space="preserve">Insurance Premium Grossed Up with WHT &amp; TIRP </t>
  </si>
  <si>
    <t>Grossed Up Base Premium C</t>
  </si>
  <si>
    <t>For cedants not based in Australia and which have to pay Australian Non-Resident Withholding Tax to the Australian Taxation Office</t>
  </si>
  <si>
    <t>"Grossed Up Base Premium C" is the recommended amount to charge the customer</t>
  </si>
  <si>
    <t>TIC</t>
  </si>
  <si>
    <t xml:space="preserve">TIC </t>
  </si>
  <si>
    <t>Australian "Terrorism Insurance Reinsurance Premium" (due to ARPC)</t>
  </si>
  <si>
    <t>Terrorism Insurance Charge (customer to pay)</t>
  </si>
  <si>
    <t xml:space="preserve">Grossed Up Base Premium </t>
  </si>
  <si>
    <t>ATO</t>
  </si>
  <si>
    <t>Australian Taxation Office</t>
  </si>
  <si>
    <t>Less WHT due to ATO</t>
  </si>
  <si>
    <t>"Balance to Cedant" = "Base Premium" less commission</t>
  </si>
  <si>
    <t>"Grossed Up Base Premium " is the recommended amount to charge the customer</t>
  </si>
  <si>
    <t>"Grossed Up Base Premium" is the recommended amount to charge the customer</t>
  </si>
  <si>
    <t xml:space="preserve">Less Terrorism R/I premium due to ARPC </t>
  </si>
  <si>
    <t>Grossed Up with WHT, TIRP &amp; Broker Commission as well</t>
  </si>
  <si>
    <t>Grossed Up with TIRP(with zero commission)</t>
  </si>
  <si>
    <t>Enter Base Premium (including commission)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</si>
</sst>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29C7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A5A5A5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rgb="FFFF000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C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6" borderId="2" applyNumberFormat="0" applyAlignment="0" applyProtection="0"/>
  </cellStyleXfs>
  <cellXfs count="41">
    <xf numFmtId="0" fontId="0" fillId="0" borderId="0" xfId="0"/>
    <xf numFmtId="0" fontId="5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3" fillId="2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164" fontId="0" fillId="3" borderId="1" xfId="1" applyFont="1" applyFill="1" applyBorder="1" applyProtection="1"/>
    <xf numFmtId="164" fontId="0" fillId="4" borderId="1" xfId="1" applyFont="1" applyFill="1" applyBorder="1" applyProtection="1"/>
    <xf numFmtId="0" fontId="8" fillId="0" borderId="0" xfId="0" applyFont="1" applyProtection="1">
      <protection locked="0"/>
    </xf>
    <xf numFmtId="0" fontId="0" fillId="0" borderId="1" xfId="0" applyBorder="1"/>
    <xf numFmtId="0" fontId="2" fillId="0" borderId="0" xfId="0" applyFont="1"/>
    <xf numFmtId="0" fontId="2" fillId="0" borderId="0" xfId="0" applyFont="1" applyProtection="1"/>
    <xf numFmtId="0" fontId="0" fillId="0" borderId="0" xfId="0" applyProtection="1"/>
    <xf numFmtId="164" fontId="9" fillId="7" borderId="1" xfId="0" applyNumberFormat="1" applyFont="1" applyFill="1" applyBorder="1" applyProtection="1"/>
    <xf numFmtId="164" fontId="9" fillId="7" borderId="3" xfId="0" applyNumberFormat="1" applyFont="1" applyFill="1" applyBorder="1" applyProtection="1"/>
    <xf numFmtId="0" fontId="8" fillId="0" borderId="0" xfId="0" applyFont="1" applyProtection="1"/>
    <xf numFmtId="165" fontId="6" fillId="8" borderId="4" xfId="0" applyNumberFormat="1" applyFont="1" applyFill="1" applyBorder="1" applyAlignment="1" applyProtection="1">
      <alignment horizontal="center"/>
    </xf>
    <xf numFmtId="0" fontId="6" fillId="9" borderId="0" xfId="0" applyFont="1" applyFill="1" applyProtection="1"/>
    <xf numFmtId="0" fontId="6" fillId="9" borderId="4" xfId="0" applyFont="1" applyFill="1" applyBorder="1" applyAlignment="1" applyProtection="1">
      <alignment horizontal="center"/>
    </xf>
    <xf numFmtId="164" fontId="0" fillId="3" borderId="3" xfId="1" applyFont="1" applyFill="1" applyBorder="1" applyProtection="1"/>
    <xf numFmtId="164" fontId="0" fillId="5" borderId="5" xfId="1" applyFont="1" applyFill="1" applyBorder="1" applyProtection="1">
      <protection locked="0"/>
    </xf>
    <xf numFmtId="10" fontId="0" fillId="5" borderId="5" xfId="1" applyNumberFormat="1" applyFont="1" applyFill="1" applyBorder="1" applyProtection="1">
      <protection locked="0"/>
    </xf>
    <xf numFmtId="10" fontId="7" fillId="10" borderId="5" xfId="2" applyNumberFormat="1" applyFont="1" applyFill="1" applyBorder="1" applyProtection="1">
      <protection locked="0"/>
    </xf>
    <xf numFmtId="164" fontId="7" fillId="10" borderId="5" xfId="2" applyNumberFormat="1" applyFont="1" applyFill="1" applyBorder="1" applyProtection="1">
      <protection locked="0"/>
    </xf>
    <xf numFmtId="0" fontId="0" fillId="0" borderId="0" xfId="0" applyFont="1" applyProtection="1"/>
    <xf numFmtId="164" fontId="0" fillId="0" borderId="0" xfId="0" applyNumberFormat="1"/>
    <xf numFmtId="0" fontId="0" fillId="0" borderId="1" xfId="0" applyBorder="1" applyAlignment="1">
      <alignment vertical="top"/>
    </xf>
    <xf numFmtId="0" fontId="0" fillId="0" borderId="0" xfId="0" applyFont="1" applyProtection="1">
      <protection locked="0"/>
    </xf>
    <xf numFmtId="0" fontId="11" fillId="2" borderId="0" xfId="0" applyFont="1" applyFill="1" applyProtection="1">
      <protection locked="0"/>
    </xf>
    <xf numFmtId="0" fontId="6" fillId="9" borderId="9" xfId="0" applyFont="1" applyFill="1" applyBorder="1" applyAlignment="1" applyProtection="1">
      <alignment horizontal="center"/>
    </xf>
    <xf numFmtId="165" fontId="6" fillId="8" borderId="10" xfId="0" applyNumberFormat="1" applyFont="1" applyFill="1" applyBorder="1" applyAlignment="1" applyProtection="1">
      <alignment horizontal="center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10" fillId="0" borderId="0" xfId="0" applyFont="1" applyAlignment="1">
      <alignment horizontal="left" wrapText="1"/>
    </xf>
  </cellXfs>
  <cellStyles count="3">
    <cellStyle name="Check Cell" xfId="2" builtinId="23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99FF99"/>
      <color rgb="FF29C7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showGridLines="0" tabSelected="1" zoomScaleNormal="100" workbookViewId="0">
      <selection activeCell="C10" sqref="C10"/>
    </sheetView>
  </sheetViews>
  <sheetFormatPr defaultColWidth="9.1328125" defaultRowHeight="14.75" x14ac:dyDescent="0.75"/>
  <cols>
    <col min="1" max="1" width="28.26953125" style="4" customWidth="1"/>
    <col min="2" max="2" width="9.1328125" style="4"/>
    <col min="3" max="5" width="19.6796875" style="4" customWidth="1"/>
    <col min="6" max="6" width="9.7265625" style="4" customWidth="1"/>
    <col min="7" max="16384" width="9.1328125" style="4"/>
  </cols>
  <sheetData>
    <row r="1" spans="1:6" ht="26" x14ac:dyDescent="1.2">
      <c r="A1" s="1" t="s">
        <v>4</v>
      </c>
      <c r="B1" s="2"/>
      <c r="C1" s="2"/>
      <c r="D1" s="2"/>
      <c r="E1" s="3"/>
      <c r="F1" s="3"/>
    </row>
    <row r="3" spans="1:6" x14ac:dyDescent="0.75">
      <c r="A3" s="19" t="s">
        <v>0</v>
      </c>
      <c r="B3" s="19"/>
      <c r="C3" s="20" t="s">
        <v>1</v>
      </c>
      <c r="D3" s="20" t="s">
        <v>2</v>
      </c>
      <c r="E3" s="20" t="s">
        <v>3</v>
      </c>
    </row>
    <row r="4" spans="1:6" x14ac:dyDescent="0.75">
      <c r="A4" s="19" t="s">
        <v>6</v>
      </c>
      <c r="B4" s="19"/>
      <c r="C4" s="18">
        <v>0.16</v>
      </c>
      <c r="D4" s="18">
        <v>5.2999999999999999E-2</v>
      </c>
      <c r="E4" s="18">
        <v>2.5999999999999999E-2</v>
      </c>
    </row>
    <row r="7" spans="1:6" ht="21" x14ac:dyDescent="1">
      <c r="A7" s="5" t="s">
        <v>37</v>
      </c>
      <c r="B7" s="3"/>
      <c r="C7" s="3"/>
      <c r="D7" s="3"/>
      <c r="E7" s="3"/>
      <c r="F7" s="3"/>
    </row>
    <row r="9" spans="1:6" ht="15.5" thickBot="1" x14ac:dyDescent="0.9">
      <c r="A9" s="6" t="s">
        <v>0</v>
      </c>
      <c r="B9" s="6"/>
      <c r="C9" s="7" t="s">
        <v>1</v>
      </c>
      <c r="D9" s="7" t="s">
        <v>2</v>
      </c>
      <c r="E9" s="7" t="s">
        <v>3</v>
      </c>
    </row>
    <row r="10" spans="1:6" ht="15.5" thickBot="1" x14ac:dyDescent="0.9">
      <c r="A10" s="10" t="s">
        <v>10</v>
      </c>
      <c r="C10" s="22">
        <v>0</v>
      </c>
      <c r="D10" s="22">
        <v>0</v>
      </c>
      <c r="E10" s="22">
        <v>0</v>
      </c>
    </row>
    <row r="11" spans="1:6" x14ac:dyDescent="0.75">
      <c r="A11" s="6" t="s">
        <v>28</v>
      </c>
      <c r="C11" s="21">
        <f>C10*(1/(1-C4))</f>
        <v>0</v>
      </c>
      <c r="D11" s="21">
        <f>D10*(1/(1-D4))</f>
        <v>0</v>
      </c>
      <c r="E11" s="21">
        <f>E10*(1/(1-E4))</f>
        <v>0</v>
      </c>
    </row>
    <row r="13" spans="1:6" x14ac:dyDescent="0.75">
      <c r="A13" s="13" t="s">
        <v>35</v>
      </c>
      <c r="C13" s="9">
        <f>C11*C4</f>
        <v>0</v>
      </c>
      <c r="D13" s="9">
        <f>D11*D4</f>
        <v>0</v>
      </c>
      <c r="E13" s="9">
        <f>E11*E4</f>
        <v>0</v>
      </c>
    </row>
    <row r="14" spans="1:6" x14ac:dyDescent="0.75">
      <c r="A14" s="6" t="s">
        <v>8</v>
      </c>
      <c r="C14" s="8">
        <f>C11-C13</f>
        <v>0</v>
      </c>
      <c r="D14" s="8">
        <f t="shared" ref="D14:E14" si="0">D11-D13</f>
        <v>0</v>
      </c>
      <c r="E14" s="8">
        <f t="shared" si="0"/>
        <v>0</v>
      </c>
    </row>
    <row r="16" spans="1:6" x14ac:dyDescent="0.75">
      <c r="A16" s="29" t="s">
        <v>34</v>
      </c>
    </row>
    <row r="18" spans="1:6" ht="21" x14ac:dyDescent="1">
      <c r="A18" s="5" t="s">
        <v>5</v>
      </c>
      <c r="B18" s="5"/>
      <c r="C18" s="5"/>
      <c r="D18" s="5"/>
      <c r="E18" s="5"/>
      <c r="F18" s="5"/>
    </row>
    <row r="19" spans="1:6" ht="15.5" thickBot="1" x14ac:dyDescent="0.9"/>
    <row r="20" spans="1:6" ht="15.5" thickBot="1" x14ac:dyDescent="0.9">
      <c r="A20" s="10" t="s">
        <v>7</v>
      </c>
      <c r="B20" s="23">
        <v>0</v>
      </c>
    </row>
    <row r="22" spans="1:6" ht="15.5" thickBot="1" x14ac:dyDescent="0.9">
      <c r="A22" s="6" t="s">
        <v>0</v>
      </c>
      <c r="B22" s="6"/>
      <c r="C22" s="7" t="s">
        <v>1</v>
      </c>
      <c r="D22" s="7" t="s">
        <v>2</v>
      </c>
      <c r="E22" s="7"/>
    </row>
    <row r="23" spans="1:6" ht="15.5" thickBot="1" x14ac:dyDescent="0.9">
      <c r="A23" s="10" t="s">
        <v>38</v>
      </c>
      <c r="C23" s="22">
        <v>0</v>
      </c>
      <c r="D23" s="22">
        <v>0</v>
      </c>
      <c r="E23" s="22">
        <v>0</v>
      </c>
    </row>
    <row r="24" spans="1:6" x14ac:dyDescent="0.75">
      <c r="A24" s="6" t="s">
        <v>9</v>
      </c>
      <c r="C24" s="21">
        <f>C23*((1-$B20)/(1-(C4+$B20)))</f>
        <v>0</v>
      </c>
      <c r="D24" s="21">
        <f>D23*((1-$B20)/(1-(D4+$B20)))</f>
        <v>0</v>
      </c>
      <c r="E24" s="21">
        <f>E23*((1-$B20)/(1-(E4+$B20)))</f>
        <v>0</v>
      </c>
    </row>
    <row r="26" spans="1:6" x14ac:dyDescent="0.75">
      <c r="A26" s="13" t="s">
        <v>35</v>
      </c>
      <c r="C26" s="9">
        <f>C24*C4</f>
        <v>0</v>
      </c>
      <c r="D26" s="9">
        <f>D24*D4</f>
        <v>0</v>
      </c>
      <c r="E26" s="9">
        <f>E24*E4</f>
        <v>0</v>
      </c>
    </row>
    <row r="27" spans="1:6" x14ac:dyDescent="0.75">
      <c r="A27" s="6" t="s">
        <v>11</v>
      </c>
      <c r="C27" s="9">
        <f>C24*$B20</f>
        <v>0</v>
      </c>
      <c r="D27" s="9">
        <f t="shared" ref="D27:E27" si="1">D24*$B20</f>
        <v>0</v>
      </c>
      <c r="E27" s="9">
        <f t="shared" si="1"/>
        <v>0</v>
      </c>
    </row>
    <row r="28" spans="1:6" x14ac:dyDescent="0.75">
      <c r="A28" s="6" t="s">
        <v>8</v>
      </c>
      <c r="C28" s="8">
        <f>C24-C26-C27</f>
        <v>0</v>
      </c>
      <c r="D28" s="8">
        <f t="shared" ref="D28:E28" si="2">D24-D26-D27</f>
        <v>0</v>
      </c>
      <c r="E28" s="8">
        <f t="shared" si="2"/>
        <v>0</v>
      </c>
    </row>
    <row r="31" spans="1:6" x14ac:dyDescent="0.75">
      <c r="A31" s="29" t="s">
        <v>33</v>
      </c>
    </row>
    <row r="33" spans="1:1" x14ac:dyDescent="0.75">
      <c r="A33" s="4" t="s">
        <v>32</v>
      </c>
    </row>
    <row r="35" spans="1:1" x14ac:dyDescent="0.75">
      <c r="A35" s="26"/>
    </row>
  </sheetData>
  <sheetProtection sheet="1" objects="1" scenarios="1" selectLockedCells="1"/>
  <pageMargins left="0.7" right="0.7" top="0.75" bottom="0.75" header="0.3" footer="0.3"/>
  <pageSetup paperSize="9" orientation="portrait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6"/>
  <sheetViews>
    <sheetView showGridLines="0" workbookViewId="0">
      <selection activeCell="B12" sqref="B12"/>
    </sheetView>
  </sheetViews>
  <sheetFormatPr defaultRowHeight="14.75" x14ac:dyDescent="0.75"/>
  <cols>
    <col min="1" max="1" width="27.86328125" customWidth="1"/>
    <col min="3" max="5" width="27.31640625" customWidth="1"/>
    <col min="7" max="7" width="10.58984375" bestFit="1" customWidth="1"/>
  </cols>
  <sheetData>
    <row r="1" spans="1:7" x14ac:dyDescent="0.75">
      <c r="A1" s="40" t="s">
        <v>22</v>
      </c>
      <c r="B1" s="40"/>
      <c r="C1" s="40"/>
      <c r="D1" s="40"/>
      <c r="E1" s="40"/>
    </row>
    <row r="2" spans="1:7" x14ac:dyDescent="0.75">
      <c r="A2" s="40"/>
      <c r="B2" s="40"/>
      <c r="C2" s="40"/>
      <c r="D2" s="40"/>
      <c r="E2" s="40"/>
    </row>
    <row r="3" spans="1:7" x14ac:dyDescent="0.75">
      <c r="A3" s="19" t="s">
        <v>0</v>
      </c>
      <c r="B3" s="19"/>
      <c r="C3" s="31" t="s">
        <v>1</v>
      </c>
      <c r="D3" s="31" t="s">
        <v>2</v>
      </c>
      <c r="E3" s="31" t="s">
        <v>3</v>
      </c>
    </row>
    <row r="4" spans="1:7" x14ac:dyDescent="0.75">
      <c r="A4" s="19" t="s">
        <v>6</v>
      </c>
      <c r="B4" s="19"/>
      <c r="C4" s="32">
        <v>0.16</v>
      </c>
      <c r="D4" s="32">
        <v>5.2999999999999999E-2</v>
      </c>
      <c r="E4" s="32">
        <v>2.5999999999999999E-2</v>
      </c>
    </row>
    <row r="6" spans="1:7" ht="26" x14ac:dyDescent="1.2">
      <c r="A6" s="1" t="s">
        <v>20</v>
      </c>
      <c r="B6" s="1"/>
      <c r="C6" s="1"/>
      <c r="D6" s="1"/>
      <c r="E6" s="1"/>
    </row>
    <row r="7" spans="1:7" ht="15.5" thickBot="1" x14ac:dyDescent="0.9"/>
    <row r="8" spans="1:7" ht="15.5" thickBot="1" x14ac:dyDescent="0.9">
      <c r="A8" s="17" t="s">
        <v>19</v>
      </c>
      <c r="B8" s="24">
        <v>0.03</v>
      </c>
      <c r="C8" s="4"/>
      <c r="D8" s="4"/>
      <c r="E8" s="4"/>
    </row>
    <row r="9" spans="1:7" x14ac:dyDescent="0.75">
      <c r="A9" s="14"/>
      <c r="B9" s="4"/>
      <c r="C9" s="4"/>
      <c r="D9" s="4"/>
      <c r="E9" s="4"/>
    </row>
    <row r="10" spans="1:7" ht="15.5" thickBot="1" x14ac:dyDescent="0.9">
      <c r="A10" s="13" t="s">
        <v>0</v>
      </c>
      <c r="B10" s="6"/>
      <c r="C10" s="7" t="s">
        <v>1</v>
      </c>
      <c r="D10" s="7" t="s">
        <v>2</v>
      </c>
      <c r="E10" s="7" t="s">
        <v>3</v>
      </c>
    </row>
    <row r="11" spans="1:7" ht="15.5" thickBot="1" x14ac:dyDescent="0.9">
      <c r="A11" s="17" t="s">
        <v>18</v>
      </c>
      <c r="B11" s="4"/>
      <c r="C11" s="25">
        <v>0</v>
      </c>
      <c r="D11" s="25">
        <v>0</v>
      </c>
      <c r="E11" s="25">
        <v>0</v>
      </c>
    </row>
    <row r="12" spans="1:7" x14ac:dyDescent="0.75">
      <c r="A12" s="14" t="s">
        <v>17</v>
      </c>
      <c r="B12" s="4"/>
      <c r="C12" s="16">
        <f>C11/(1-$B8)-C11</f>
        <v>0</v>
      </c>
      <c r="D12" s="16">
        <f>D11/(1-$B8)-D11</f>
        <v>0</v>
      </c>
      <c r="E12" s="16">
        <f>E11/(1-$B8)-E11</f>
        <v>0</v>
      </c>
    </row>
    <row r="13" spans="1:7" x14ac:dyDescent="0.75">
      <c r="A13" s="14" t="s">
        <v>16</v>
      </c>
      <c r="B13" s="4"/>
      <c r="C13" s="15">
        <f>C11+C12</f>
        <v>0</v>
      </c>
      <c r="D13" s="15">
        <f>D11+D12</f>
        <v>0</v>
      </c>
      <c r="E13" s="15">
        <f>E11+E12</f>
        <v>0</v>
      </c>
    </row>
    <row r="14" spans="1:7" x14ac:dyDescent="0.75">
      <c r="A14" s="14" t="s">
        <v>25</v>
      </c>
      <c r="B14" s="4"/>
      <c r="C14" s="15">
        <f>C11/(1-C4-$B8)-C13</f>
        <v>0</v>
      </c>
      <c r="D14" s="15">
        <f>D11/(1-D4-$B8)-D13</f>
        <v>0</v>
      </c>
      <c r="E14" s="15">
        <f>E11/(1-E4-$B8)-E13</f>
        <v>0</v>
      </c>
      <c r="G14" s="27"/>
    </row>
    <row r="15" spans="1:7" x14ac:dyDescent="0.75">
      <c r="A15" s="13" t="s">
        <v>21</v>
      </c>
      <c r="B15" s="4"/>
      <c r="C15" s="8">
        <f>C13+C14</f>
        <v>0</v>
      </c>
      <c r="D15" s="8">
        <f>D13+D14</f>
        <v>0</v>
      </c>
      <c r="E15" s="8">
        <f>E13+E14</f>
        <v>0</v>
      </c>
    </row>
    <row r="16" spans="1:7" x14ac:dyDescent="0.75">
      <c r="A16" s="14"/>
      <c r="B16" s="4"/>
      <c r="C16" s="14"/>
      <c r="D16" s="14"/>
      <c r="E16" s="14"/>
    </row>
    <row r="17" spans="1:5" x14ac:dyDescent="0.75">
      <c r="A17" s="13" t="s">
        <v>35</v>
      </c>
      <c r="B17" s="4"/>
      <c r="C17" s="9">
        <f>C15*C4</f>
        <v>0</v>
      </c>
      <c r="D17" s="9">
        <f>D15*D4</f>
        <v>0</v>
      </c>
      <c r="E17" s="9">
        <f>E15*E4</f>
        <v>0</v>
      </c>
    </row>
    <row r="18" spans="1:5" x14ac:dyDescent="0.75">
      <c r="A18" s="13" t="s">
        <v>31</v>
      </c>
      <c r="B18" s="4"/>
      <c r="C18" s="9">
        <f>C15*$B8</f>
        <v>0</v>
      </c>
      <c r="D18" s="9">
        <f>D15*$B8</f>
        <v>0</v>
      </c>
      <c r="E18" s="9">
        <f>E15*$B8</f>
        <v>0</v>
      </c>
    </row>
    <row r="19" spans="1:5" x14ac:dyDescent="0.75">
      <c r="A19" s="13" t="s">
        <v>8</v>
      </c>
      <c r="B19" s="4"/>
      <c r="C19" s="8">
        <f>C15-C17-C18</f>
        <v>0</v>
      </c>
      <c r="D19" s="8">
        <f>D15-D17-D18</f>
        <v>0</v>
      </c>
      <c r="E19" s="8">
        <f>E15-E17-E18</f>
        <v>0</v>
      </c>
    </row>
    <row r="22" spans="1:5" x14ac:dyDescent="0.75">
      <c r="A22" s="26" t="s">
        <v>23</v>
      </c>
    </row>
    <row r="24" spans="1:5" x14ac:dyDescent="0.75">
      <c r="A24" s="12" t="s">
        <v>15</v>
      </c>
    </row>
    <row r="25" spans="1:5" x14ac:dyDescent="0.75">
      <c r="A25" s="11" t="s">
        <v>14</v>
      </c>
      <c r="B25" s="36" t="s">
        <v>13</v>
      </c>
      <c r="C25" s="36"/>
      <c r="D25" s="36"/>
      <c r="E25" s="36"/>
    </row>
    <row r="26" spans="1:5" x14ac:dyDescent="0.75">
      <c r="A26" s="11" t="s">
        <v>24</v>
      </c>
      <c r="B26" s="37" t="s">
        <v>27</v>
      </c>
      <c r="C26" s="38"/>
      <c r="D26" s="38"/>
      <c r="E26" s="39"/>
    </row>
    <row r="27" spans="1:5" x14ac:dyDescent="0.75">
      <c r="A27" s="28" t="s">
        <v>12</v>
      </c>
      <c r="B27" s="33" t="s">
        <v>26</v>
      </c>
      <c r="C27" s="34"/>
      <c r="D27" s="34"/>
      <c r="E27" s="35"/>
    </row>
    <row r="28" spans="1:5" x14ac:dyDescent="0.75">
      <c r="A28" s="28" t="s">
        <v>29</v>
      </c>
      <c r="B28" s="33" t="s">
        <v>30</v>
      </c>
      <c r="C28" s="34"/>
      <c r="D28" s="34"/>
      <c r="E28" s="35"/>
    </row>
    <row r="31" spans="1:5" ht="23.5" x14ac:dyDescent="1.1000000000000001">
      <c r="A31" s="30" t="s">
        <v>36</v>
      </c>
      <c r="B31" s="5"/>
      <c r="C31" s="5"/>
      <c r="D31" s="5"/>
      <c r="E31" s="5"/>
    </row>
    <row r="32" spans="1:5" ht="15.5" thickBot="1" x14ac:dyDescent="0.9">
      <c r="A32" s="4"/>
      <c r="B32" s="4"/>
      <c r="C32" s="4"/>
      <c r="D32" s="4"/>
      <c r="E32" s="4"/>
    </row>
    <row r="33" spans="1:6" ht="15.5" thickBot="1" x14ac:dyDescent="0.9">
      <c r="A33" s="10" t="s">
        <v>7</v>
      </c>
      <c r="B33" s="23">
        <v>0.2</v>
      </c>
      <c r="C33" s="4"/>
      <c r="D33" s="4"/>
      <c r="E33" s="4"/>
      <c r="F33" s="4"/>
    </row>
    <row r="34" spans="1:6" x14ac:dyDescent="0.75">
      <c r="A34" s="4"/>
      <c r="B34" s="4"/>
      <c r="C34" s="4"/>
      <c r="D34" s="4"/>
      <c r="E34" s="4"/>
      <c r="F34" s="4"/>
    </row>
    <row r="35" spans="1:6" ht="15.5" thickBot="1" x14ac:dyDescent="0.9">
      <c r="A35" s="6" t="s">
        <v>0</v>
      </c>
      <c r="B35" s="6"/>
      <c r="C35" s="7" t="s">
        <v>1</v>
      </c>
      <c r="D35" s="7" t="s">
        <v>2</v>
      </c>
      <c r="E35" s="7" t="s">
        <v>3</v>
      </c>
      <c r="F35" s="4"/>
    </row>
    <row r="36" spans="1:6" ht="15.5" thickBot="1" x14ac:dyDescent="0.9">
      <c r="A36" s="10" t="s">
        <v>38</v>
      </c>
      <c r="B36" s="4"/>
      <c r="C36" s="25">
        <v>0</v>
      </c>
      <c r="D36" s="25">
        <v>0</v>
      </c>
      <c r="E36" s="25">
        <v>0</v>
      </c>
      <c r="F36" s="4"/>
    </row>
    <row r="37" spans="1:6" x14ac:dyDescent="0.75">
      <c r="A37" s="6" t="s">
        <v>9</v>
      </c>
      <c r="B37" s="4"/>
      <c r="C37" s="21">
        <f>C36*((1-$B33)/(1-(C4+$B33+$B$8)))</f>
        <v>0</v>
      </c>
      <c r="D37" s="21">
        <f>D36*((1-$B33)/(1-(D4+$B33+$B$8)))</f>
        <v>0</v>
      </c>
      <c r="E37" s="21">
        <f>E36*((1-$B33)/(1-(E4+$B33+$B$8)))</f>
        <v>0</v>
      </c>
      <c r="F37" s="4"/>
    </row>
    <row r="38" spans="1:6" x14ac:dyDescent="0.75">
      <c r="A38" s="4"/>
      <c r="B38" s="4"/>
      <c r="C38" s="4"/>
      <c r="D38" s="4"/>
      <c r="E38" s="4"/>
      <c r="F38" s="4"/>
    </row>
    <row r="39" spans="1:6" x14ac:dyDescent="0.75">
      <c r="A39" s="13" t="s">
        <v>35</v>
      </c>
      <c r="B39" s="4"/>
      <c r="C39" s="9">
        <f>C37*C4</f>
        <v>0</v>
      </c>
      <c r="D39" s="9">
        <f t="shared" ref="D39:E39" si="0">D37*D4</f>
        <v>0</v>
      </c>
      <c r="E39" s="9">
        <f t="shared" si="0"/>
        <v>0</v>
      </c>
      <c r="F39" s="4"/>
    </row>
    <row r="40" spans="1:6" x14ac:dyDescent="0.75">
      <c r="A40" s="6" t="s">
        <v>11</v>
      </c>
      <c r="B40" s="4"/>
      <c r="C40" s="9">
        <f>C37*$B33</f>
        <v>0</v>
      </c>
      <c r="D40" s="9">
        <f t="shared" ref="D40:E40" si="1">D37*$B33</f>
        <v>0</v>
      </c>
      <c r="E40" s="9">
        <f t="shared" si="1"/>
        <v>0</v>
      </c>
      <c r="F40" s="4"/>
    </row>
    <row r="41" spans="1:6" x14ac:dyDescent="0.75">
      <c r="A41" s="13" t="s">
        <v>31</v>
      </c>
      <c r="B41" s="4"/>
      <c r="C41" s="9">
        <f>$B$8*C37</f>
        <v>0</v>
      </c>
      <c r="D41" s="9">
        <f t="shared" ref="D41:E41" si="2">$B$8*D37</f>
        <v>0</v>
      </c>
      <c r="E41" s="9">
        <f t="shared" si="2"/>
        <v>0</v>
      </c>
      <c r="F41" s="4"/>
    </row>
    <row r="42" spans="1:6" x14ac:dyDescent="0.75">
      <c r="A42" s="6" t="s">
        <v>8</v>
      </c>
      <c r="B42" s="4"/>
      <c r="C42" s="8">
        <f t="shared" ref="C42:E42" si="3">C37-C39-C40-C41</f>
        <v>0</v>
      </c>
      <c r="D42" s="8">
        <f t="shared" si="3"/>
        <v>0</v>
      </c>
      <c r="E42" s="8">
        <f t="shared" si="3"/>
        <v>0</v>
      </c>
      <c r="F42" s="4"/>
    </row>
    <row r="43" spans="1:6" x14ac:dyDescent="0.75">
      <c r="A43" s="4"/>
      <c r="B43" s="4"/>
      <c r="C43" s="4"/>
      <c r="D43" s="4"/>
      <c r="E43" s="4"/>
      <c r="F43" s="4"/>
    </row>
    <row r="44" spans="1:6" x14ac:dyDescent="0.75">
      <c r="A44" s="29" t="s">
        <v>33</v>
      </c>
      <c r="B44" s="4"/>
      <c r="C44" s="4"/>
      <c r="D44" s="4"/>
      <c r="E44" s="4"/>
      <c r="F44" s="4"/>
    </row>
    <row r="45" spans="1:6" x14ac:dyDescent="0.75">
      <c r="A45" s="4"/>
      <c r="B45" s="4"/>
      <c r="C45" s="4"/>
      <c r="D45" s="4"/>
      <c r="E45" s="4"/>
      <c r="F45" s="4"/>
    </row>
    <row r="46" spans="1:6" x14ac:dyDescent="0.75">
      <c r="A46" s="4" t="s">
        <v>32</v>
      </c>
      <c r="B46" s="4"/>
      <c r="C46" s="4"/>
      <c r="D46" s="4"/>
      <c r="E46" s="4"/>
      <c r="F46" s="4"/>
    </row>
  </sheetData>
  <sheetProtection sheet="1" objects="1" scenarios="1" selectLockedCells="1"/>
  <mergeCells count="5">
    <mergeCell ref="B27:E27"/>
    <mergeCell ref="B25:E25"/>
    <mergeCell ref="B26:E26"/>
    <mergeCell ref="B28:E28"/>
    <mergeCell ref="A1:E2"/>
  </mergeCells>
  <pageMargins left="0.7" right="0.7" top="0.75" bottom="0.75" header="0.3" footer="0.3"/>
  <pageSetup paperSize="27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9162726A6C774B818FDCE6E096DA0C" ma:contentTypeVersion="140" ma:contentTypeDescription="Create a new document." ma:contentTypeScope="" ma:versionID="836b46daa152ac4063e0525aa3964ef5">
  <xsd:schema xmlns:xsd="http://www.w3.org/2001/XMLSchema" xmlns:xs="http://www.w3.org/2001/XMLSchema" xmlns:p="http://schemas.microsoft.com/office/2006/metadata/properties" xmlns:ns2="193d2b7f-05f7-4e58-9518-e46a74282b94" xmlns:ns3="e2313df7-b167-47d4-9b9d-80594b98a619" targetNamespace="http://schemas.microsoft.com/office/2006/metadata/properties" ma:root="true" ma:fieldsID="af746783478fa47e7fe3e094ba35ddb5" ns2:_="" ns3:_="">
    <xsd:import namespace="193d2b7f-05f7-4e58-9518-e46a74282b94"/>
    <xsd:import namespace="e2313df7-b167-47d4-9b9d-80594b98a61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inancial_x0020_Year"/>
                <xsd:element ref="ns2:Security_x0020_Marker"/>
                <xsd:element ref="ns2:Disposal_x0020_Class_x0020_IA_x0026_C"/>
                <xsd:element ref="ns2:Harradine_x0020_AuditClaim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3d2b7f-05f7-4e58-9518-e46a74282b9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inancial_x0020_Year" ma:index="11" ma:displayName="Financial Year" ma:default="2019/2020" ma:format="Dropdown" ma:internalName="Financial_x0020_Year">
      <xsd:simpleType>
        <xsd:restriction base="dms:Choice">
          <xsd:enumeration value="2003/2004"/>
          <xsd:enumeration value="2004/2005"/>
          <xsd:enumeration value="2005/2006"/>
          <xsd:enumeration value="2006/2007"/>
          <xsd:enumeration value="2007/2008"/>
          <xsd:enumeration value="2008/2009"/>
          <xsd:enumeration value="2009/2010"/>
          <xsd:enumeration value="2010/2011"/>
          <xsd:enumeration value="2011/2012"/>
          <xsd:enumeration value="2012/2013"/>
          <xsd:enumeration value="2013/2014"/>
          <xsd:enumeration value="2014/2015"/>
          <xsd:enumeration value="2015/2016"/>
          <xsd:enumeration value="2016/2017"/>
          <xsd:enumeration value="2017/2018"/>
          <xsd:enumeration value="2018/2019"/>
          <xsd:enumeration value="2019/2020"/>
          <xsd:enumeration value="2020/2021"/>
          <xsd:enumeration value="2021/2022"/>
          <xsd:enumeration value="2023/2024"/>
          <xsd:enumeration value="2024/2025"/>
          <xsd:enumeration value="2025/2026"/>
          <xsd:enumeration value="2026/2027"/>
        </xsd:restriction>
      </xsd:simpleType>
    </xsd:element>
    <xsd:element name="Security_x0020_Marker" ma:index="12" ma:displayName="Security Marker" ma:default="UNCLASSIFIED" ma:format="Dropdown" ma:internalName="Security_x0020_Marker">
      <xsd:simpleType>
        <xsd:restriction base="dms:Choice">
          <xsd:enumeration value="UNCLASSIFIED"/>
          <xsd:enumeration value="FOR OFFICIAL USE ONLY"/>
          <xsd:enumeration value="CLASSIFIED"/>
        </xsd:restriction>
      </xsd:simpleType>
    </xsd:element>
    <xsd:element name="Disposal_x0020_Class_x0020_IA_x0026_C" ma:index="13" ma:displayName="Disposal Class IA&amp;C" ma:default="Insurance Audit_Disposal Action - Retain until covered by a records authority" ma:format="Dropdown" ma:internalName="Disposal_x0020_Class_x0020_IA_x0026_C">
      <xsd:simpleType>
        <xsd:restriction base="dms:Choice">
          <xsd:enumeration value="ARPC Board Administration_Disposal Action - Destroy 10 years after action completed - Governing Bodies - Class 21581"/>
          <xsd:enumeration value="ARPC Board Employment Conditions_Disposal Action - Destroy 75 years after date of birth - Governing Bodies - Class 21580"/>
          <xsd:enumeration value="ARPC Board_Disposal Action - Retain as national archives - Governing Bodies - Class 21579"/>
          <xsd:enumeration value="Audit_Disposal Action - Destroy 10 years after action completed - AFDA Express - Class 20341"/>
          <xsd:enumeration value="Claims_Retention Details - Retain until covered by a records authority"/>
          <xsd:enumeration value="Community Relations_Disposal Action - Destroy 7 years after action completed - AFDA Express - Class 20443"/>
          <xsd:enumeration value="Compliance_Disposal Action - Destroy 7 years after action completed - AFDA Express - Class 20342"/>
          <xsd:enumeration value="Employment Conditions_Disposal Action - Destroy 75 years after date of birth - AFDA Express - 20304"/>
          <xsd:enumeration value="Financial Services_Disposal Action - Destroy 7 years after action completed - AFDA Express - Class 20260"/>
          <xsd:enumeration value="Government Relations_Disposal Action - Destroy 10 years after action completed - AFDA Express - Class 20270"/>
          <xsd:enumeration value="Human Resources_Disposal Action - Destroy 7 years after action completed - AFDA Express - Class 20313"/>
          <xsd:enumeration value="Industrial Relations_Disposal Action - Destroy 10 years after action completed - AFDA Express - Class 20272"/>
          <xsd:enumeration value="Information Management_Disposal Action - Destroy 7 years after action completed - AFDA Express - Class 20344"/>
          <xsd:enumeration value="Information Technology_Disposal Action - Destroy 7 years after action completed - AFDA Express - Class 20344"/>
          <xsd:enumeration value="Insurance Audit_Disposal Action - Retain until covered by a records authority"/>
          <xsd:enumeration value="Investment Management_Disposal Action - Destroy 7 years after action completed - AFDA Express - Class 20260"/>
          <xsd:enumeration value="Legal Services_Disposal Action - Destroy 7 years after action completed - AFDA Express - 20455"/>
          <xsd:enumeration value="Policy_Disposal Action - Destroy 7 years after action completed - AFDA Express - Class 20342"/>
          <xsd:enumeration value="Procurement_Disposal Action - Destroy 7 years after action completed - ADA Express - Class 20317"/>
          <xsd:enumeration value="PropertyManagement_Disposal Action - Destroy 7 years after action completed - AFDA Express - Class 20328"/>
          <xsd:enumeration value="Publication_Disposal Action - Destroy 7 years after action completed - AFDA Express - Class 20337"/>
          <xsd:enumeration value="Risk Management_Disposal Action - Destroy 7 years after action completed - AFDA Express - Class 20342"/>
          <xsd:enumeration value="Staff Development_Disposal Action - Destroy 7 years after action completed - AFDA Express - Class 20339"/>
          <xsd:enumeration value="Strategic Management_Disposal Action - Destroy 7 years after action completed – AFDA Express – Class 20342"/>
          <xsd:enumeration value="Strategic Management_Disposal Action - Retain as national archives - AFDA Express - Class 20340"/>
          <xsd:enumeration value="Underwriting_Disposal Action - Retain until covered by a records authority"/>
          <xsd:enumeration value="WHS_Disposal Action - Destroy 7 years after action completed - AFDA Express - Class 20467"/>
        </xsd:restriction>
      </xsd:simpleType>
    </xsd:element>
    <xsd:element name="Harradine_x0020_AuditClaim" ma:index="14" nillable="true" ma:displayName="Harradine AC" ma:default="Case related files (EXC)" ma:format="Dropdown" ma:internalName="Harradine_x0020_AuditClaim">
      <xsd:simpleType>
        <xsd:restriction base="dms:Choice">
          <xsd:enumeration value="Consulting Reports (INC)"/>
          <xsd:enumeration value="Policies and procedures (INC)"/>
          <xsd:enumeration value="Selection of consultancies (INC)"/>
          <xsd:enumeration value="Financial estimated for budget estimates (INC)"/>
          <xsd:enumeration value="General administration files (EXC)"/>
          <xsd:enumeration value="Case related files (EXC)"/>
        </xsd:restriction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313df7-b167-47d4-9b9d-80594b98a6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93d2b7f-05f7-4e58-9518-e46a74282b94">ARPC-917306928-300</_dlc_DocId>
    <_dlc_DocIdUrl xmlns="193d2b7f-05f7-4e58-9518-e46a74282b94">
      <Url>https://arpc1.sharepoint.com/cedantreviews/_layouts/15/DocIdRedir.aspx?ID=ARPC-917306928-300</Url>
      <Description>ARPC-917306928-300</Description>
    </_dlc_DocIdUrl>
    <Security_x0020_Marker xmlns="193d2b7f-05f7-4e58-9518-e46a74282b94">UNCLASSIFIED</Security_x0020_Marker>
    <Financial_x0020_Year xmlns="193d2b7f-05f7-4e58-9518-e46a74282b94">2019/2020</Financial_x0020_Year>
    <Harradine_x0020_AuditClaim xmlns="193d2b7f-05f7-4e58-9518-e46a74282b94">Case related files (EXC)</Harradine_x0020_AuditClaim>
    <Disposal_x0020_Class_x0020_IA_x0026_C xmlns="193d2b7f-05f7-4e58-9518-e46a74282b94">Insurance Audit_Disposal Action - Retain until covered by a records authority</Disposal_x0020_Class_x0020_IA_x0026_C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315D580-30A8-4F99-B970-F4593D813FC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FF1FBC24-FA85-4C67-935A-6EAF77E03C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3d2b7f-05f7-4e58-9518-e46a74282b94"/>
    <ds:schemaRef ds:uri="e2313df7-b167-47d4-9b9d-80594b98a6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2E7CD7A-D8B1-4D70-9DA3-AF4FB20960D6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e2313df7-b167-47d4-9b9d-80594b98a619"/>
    <ds:schemaRef ds:uri="http://schemas.microsoft.com/office/infopath/2007/PartnerControls"/>
    <ds:schemaRef ds:uri="193d2b7f-05f7-4e58-9518-e46a74282b94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8A4A63AB-382B-4370-BEFB-892311CA562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Standard Calculators</vt:lpstr>
      <vt:lpstr>Overseas Cedants</vt:lpstr>
    </vt:vector>
  </TitlesOfParts>
  <Company>Australian Government - The Treasury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Stallworthy, Michael</dc:creator>
  <cp:lastModifiedBy>Paolo Zazzara</cp:lastModifiedBy>
  <dcterms:created xsi:type="dcterms:W3CDTF">2015-12-15T00:43:04Z</dcterms:created>
  <dcterms:modified xsi:type="dcterms:W3CDTF">2019-10-25T05:15:25Z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0x010100AE9162726A6C774B818FDCE6E096DA0C</vt:lpwstr>
  </property>
  <property fmtid="{D5CDD505-2E9C-101B-9397-08002B2CF9AE}" pid="3" name="TaxKeyword">
    <vt:lpwstr/>
  </property>
  <property fmtid="{D5CDD505-2E9C-101B-9397-08002B2CF9AE}" pid="4" name="Business_x0020_Classification_x0020_Scheme">
    <vt:lpwstr>49;#TERRORISM REINSURANCE - Audit|e1a09fa4-fc06-48bd-9250-0848f13e0947</vt:lpwstr>
  </property>
  <property fmtid="{D5CDD505-2E9C-101B-9397-08002B2CF9AE}" pid="5" name="Business Classification Scheme">
    <vt:lpwstr>49;#TERRORISM REINSURANCE - Audit|e1a09fa4-fc06-48bd-9250-0848f13e0947</vt:lpwstr>
  </property>
  <property fmtid="{D5CDD505-2E9C-101B-9397-08002B2CF9AE}" pid="6" name="_dlc_policyId">
    <vt:lpwstr/>
  </property>
  <property fmtid="{D5CDD505-2E9C-101B-9397-08002B2CF9AE}" pid="7" name="ItemRetentionFormula">
    <vt:lpwstr/>
  </property>
  <property fmtid="{D5CDD505-2E9C-101B-9397-08002B2CF9AE}" pid="8" name="_dlc_DocIdItemGuid">
    <vt:lpwstr>08f084f3-20fd-41ff-b48f-8bb2608abb05</vt:lpwstr>
  </property>
  <property fmtid="{D5CDD505-2E9C-101B-9397-08002B2CF9AE}" pid="9" name="Harradinereport">
    <vt:lpwstr/>
  </property>
  <property fmtid="{D5CDD505-2E9C-101B-9397-08002B2CF9AE}" pid="10" name="_NewReviewCycle">
    <vt:lpwstr/>
  </property>
</Properties>
</file>